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0" windowWidth="11270" windowHeight="68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'Sheet1'!$B$1:$O$17</definedName>
    <definedName name="_xlnm.Print_Area" localSheetId="1">'Sheet2'!$A$1:$N$28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<sst xmlns="http://schemas.openxmlformats.org/spreadsheetml/2006/main" count="74" uniqueCount="60">
  <si>
    <t>垃圾處理清潔費</t>
  </si>
  <si>
    <t>上屆餘額結轉</t>
  </si>
  <si>
    <t>合計</t>
  </si>
  <si>
    <t xml:space="preserve">   摘       要</t>
  </si>
  <si>
    <t>管理費</t>
  </si>
  <si>
    <t>自有車位清潔費</t>
  </si>
  <si>
    <t>公有汽車位租金</t>
  </si>
  <si>
    <t>公有機車位租金</t>
  </si>
  <si>
    <t>大門磁卡費</t>
  </si>
  <si>
    <t>電梯保養維護費</t>
  </si>
  <si>
    <t>發電機保養維修費</t>
  </si>
  <si>
    <t>水電保養維修費</t>
  </si>
  <si>
    <t>電話費</t>
  </si>
  <si>
    <t>社區照明燈具</t>
  </si>
  <si>
    <t>消防檢查及維護</t>
  </si>
  <si>
    <t>支  出  合  計</t>
  </si>
  <si>
    <t>當月結餘</t>
  </si>
  <si>
    <t>累計結餘</t>
  </si>
  <si>
    <t>銀行存款利息</t>
  </si>
  <si>
    <t xml:space="preserve">  摘       要</t>
  </si>
  <si>
    <t>園藝維護</t>
  </si>
  <si>
    <t>網路機房電費</t>
  </si>
  <si>
    <t>員工薪資及福利</t>
  </si>
  <si>
    <t>設施及設備</t>
  </si>
  <si>
    <t>1月</t>
  </si>
  <si>
    <t>事務雜支</t>
  </si>
  <si>
    <t>設施及設備維修</t>
  </si>
  <si>
    <t>公用電費</t>
  </si>
  <si>
    <t>公用水費</t>
  </si>
  <si>
    <t>保全及清潔費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</si>
  <si>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</si>
  <si>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</si>
  <si>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</si>
  <si>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</si>
  <si>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</si>
  <si>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</si>
  <si>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</si>
  <si>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</si>
  <si>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</si>
  <si>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</si>
  <si>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</si>
  <si>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</si>
  <si>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社區公益、保險</t>
  </si>
  <si>
    <t>排水孔及幹管疏通</t>
  </si>
  <si>
    <t>罰         款</t>
  </si>
  <si>
    <t>垃圾清運</t>
  </si>
  <si>
    <t>裝潢管理費</t>
  </si>
  <si>
    <t>裝潢保證金、押金</t>
  </si>
  <si>
    <t>超商代收管理費手續費</t>
  </si>
  <si>
    <t>裝潢保證金</t>
  </si>
  <si>
    <t>收 入 合 計</t>
  </si>
  <si>
    <t>合  計</t>
  </si>
  <si>
    <t>摸彩獎金</t>
  </si>
  <si>
    <t>建築物公共安全檢查</t>
  </si>
  <si>
    <t>累計結餘支付電梯更新第一期款</t>
  </si>
  <si>
    <t>裝潢管理費及施工逾期罰款</t>
  </si>
  <si>
    <t>民權湖觀萊茵區第29屆管理委員會112年1月至112年12月收支結存統計表(收入部份)</t>
  </si>
  <si>
    <t>民權湖觀萊茵區第29屆管理委員會112年1月至112年12月收支結存統計表(支出部份)</t>
  </si>
  <si>
    <t>累計結餘</t>
  </si>
  <si>
    <t>累計結餘支付電梯更新第二期款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</si>
</sst>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52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26"/>
      <name val="標楷體"/>
      <family val="4"/>
    </font>
    <font>
      <sz val="28"/>
      <name val="標楷體"/>
      <family val="4"/>
    </font>
    <font>
      <sz val="36"/>
      <name val="標楷體"/>
      <family val="4"/>
    </font>
    <font>
      <sz val="2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A1">
      <selection activeCell="J3" sqref="J3"/>
    </sheetView>
  </sheetViews>
  <sheetFormatPr defaultColWidth="11.625" defaultRowHeight="39.75" customHeight="1"/>
  <cols>
    <col min="1" max="1" width="1.00390625" style="1" customWidth="1"/>
    <col min="2" max="2" width="23.875" style="1" customWidth="1"/>
    <col min="3" max="3" width="15.375" style="1" bestFit="1" customWidth="1"/>
    <col min="4" max="12" width="11.875" style="1" bestFit="1" customWidth="1"/>
    <col min="13" max="14" width="11.625" style="1" customWidth="1"/>
    <col min="15" max="15" width="16.00390625" style="1" customWidth="1"/>
    <col min="16" max="16384" width="11.625" style="1" customWidth="1"/>
  </cols>
  <sheetData>
    <row r="1" spans="2:15" s="5" customFormat="1" ht="39.75" customHeight="1">
      <c r="B1" s="31" t="s">
        <v>56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2:15" ht="39.75" customHeight="1">
      <c r="B2" s="15" t="s">
        <v>19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12" t="s">
        <v>2</v>
      </c>
    </row>
    <row r="3" spans="2:15" ht="39.75" customHeight="1">
      <c r="B3" s="16" t="s">
        <v>1</v>
      </c>
      <c r="C3" s="10">
        <v>13430953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</row>
    <row r="4" spans="2:15" ht="39.75" customHeight="1">
      <c r="B4" s="2" t="s">
        <v>4</v>
      </c>
      <c r="C4" s="10">
        <v>334251</v>
      </c>
      <c r="D4" s="10">
        <v>285958</v>
      </c>
      <c r="E4" s="10">
        <v>263973</v>
      </c>
      <c r="F4" s="10">
        <v>287780</v>
      </c>
      <c r="G4" s="10">
        <v>270299</v>
      </c>
      <c r="H4" s="10">
        <v>261367</v>
      </c>
      <c r="I4" s="10">
        <v>286498</v>
      </c>
      <c r="J4" s="10">
        <v>261367</v>
      </c>
      <c r="K4" s="10">
        <v>259996</v>
      </c>
      <c r="L4" s="10">
        <v>291409</v>
      </c>
      <c r="M4" s="11">
        <v>275485</v>
      </c>
      <c r="N4" s="11">
        <v>272671</v>
      </c>
      <c r="O4" s="13">
        <f>SUM(C4:N4)</f>
        <v>3351054</v>
      </c>
    </row>
    <row r="5" spans="2:15" ht="39.75" customHeight="1">
      <c r="B5" s="2" t="s">
        <v>5</v>
      </c>
      <c r="C5" s="10">
        <v>29700</v>
      </c>
      <c r="D5" s="10">
        <v>26400</v>
      </c>
      <c r="E5" s="10">
        <v>23100</v>
      </c>
      <c r="F5" s="10">
        <v>25800</v>
      </c>
      <c r="G5" s="10">
        <v>23100</v>
      </c>
      <c r="H5" s="10">
        <v>23100</v>
      </c>
      <c r="I5" s="10">
        <v>25800</v>
      </c>
      <c r="J5" s="10">
        <v>23100</v>
      </c>
      <c r="K5" s="10">
        <v>23100</v>
      </c>
      <c r="L5" s="10">
        <v>25800</v>
      </c>
      <c r="M5" s="11">
        <v>23100</v>
      </c>
      <c r="N5" s="11">
        <v>24900</v>
      </c>
      <c r="O5" s="13">
        <f aca="true" t="shared" si="0" ref="O5:O15">SUM(C5:N5)</f>
        <v>297000</v>
      </c>
    </row>
    <row r="6" spans="2:15" ht="39.75" customHeight="1">
      <c r="B6" s="2" t="s">
        <v>6</v>
      </c>
      <c r="C6" s="10">
        <v>118800</v>
      </c>
      <c r="D6" s="10">
        <v>118800</v>
      </c>
      <c r="E6" s="10">
        <v>118800</v>
      </c>
      <c r="F6" s="10">
        <v>118800</v>
      </c>
      <c r="G6" s="10">
        <v>141900</v>
      </c>
      <c r="H6" s="10">
        <v>112200</v>
      </c>
      <c r="I6" s="10">
        <v>118800</v>
      </c>
      <c r="J6" s="10">
        <v>115500</v>
      </c>
      <c r="K6" s="10">
        <v>115500</v>
      </c>
      <c r="L6" s="10">
        <v>122100</v>
      </c>
      <c r="M6" s="11">
        <v>112200</v>
      </c>
      <c r="N6" s="11">
        <v>112200</v>
      </c>
      <c r="O6" s="13">
        <f t="shared" si="0"/>
        <v>1425600</v>
      </c>
    </row>
    <row r="7" spans="2:15" ht="39.75" customHeight="1">
      <c r="B7" s="2" t="s">
        <v>7</v>
      </c>
      <c r="C7" s="10">
        <v>18000</v>
      </c>
      <c r="D7" s="10">
        <v>14000</v>
      </c>
      <c r="E7" s="10">
        <v>13800</v>
      </c>
      <c r="F7" s="10">
        <v>14700</v>
      </c>
      <c r="G7" s="10">
        <v>15900</v>
      </c>
      <c r="H7" s="10">
        <v>13500</v>
      </c>
      <c r="I7" s="10">
        <v>14400</v>
      </c>
      <c r="J7" s="10">
        <v>13500</v>
      </c>
      <c r="K7" s="10">
        <v>13200</v>
      </c>
      <c r="L7" s="10">
        <v>14700</v>
      </c>
      <c r="M7" s="11">
        <v>13500</v>
      </c>
      <c r="N7" s="11">
        <v>13500</v>
      </c>
      <c r="O7" s="13">
        <f t="shared" si="0"/>
        <v>172700</v>
      </c>
    </row>
    <row r="8" spans="2:15" ht="39.75" customHeight="1">
      <c r="B8" s="2" t="s">
        <v>0</v>
      </c>
      <c r="C8" s="10">
        <v>600</v>
      </c>
      <c r="D8" s="10">
        <v>100</v>
      </c>
      <c r="E8" s="10">
        <v>700</v>
      </c>
      <c r="F8" s="10">
        <v>100</v>
      </c>
      <c r="G8" s="10">
        <v>500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1">
        <v>0</v>
      </c>
      <c r="N8" s="11">
        <v>0</v>
      </c>
      <c r="O8" s="13">
        <f t="shared" si="0"/>
        <v>2000</v>
      </c>
    </row>
    <row r="9" spans="2:15" ht="39.75" customHeight="1">
      <c r="B9" s="2" t="s">
        <v>8</v>
      </c>
      <c r="C9" s="10">
        <v>0</v>
      </c>
      <c r="D9" s="10">
        <v>200</v>
      </c>
      <c r="E9" s="10">
        <v>0</v>
      </c>
      <c r="F9" s="10">
        <v>1100</v>
      </c>
      <c r="G9" s="10">
        <v>0</v>
      </c>
      <c r="H9" s="10">
        <v>0</v>
      </c>
      <c r="I9" s="10">
        <v>0</v>
      </c>
      <c r="J9" s="10">
        <v>500</v>
      </c>
      <c r="K9" s="10">
        <v>0</v>
      </c>
      <c r="L9" s="10">
        <v>1000</v>
      </c>
      <c r="M9" s="11">
        <v>0</v>
      </c>
      <c r="N9" s="11">
        <v>0</v>
      </c>
      <c r="O9" s="13">
        <f t="shared" si="0"/>
        <v>2800</v>
      </c>
    </row>
    <row r="10" spans="2:15" ht="39.75" customHeight="1">
      <c r="B10" s="2" t="s">
        <v>18</v>
      </c>
      <c r="C10" s="10">
        <v>14732</v>
      </c>
      <c r="D10" s="10">
        <v>12634</v>
      </c>
      <c r="E10" s="10">
        <v>16273</v>
      </c>
      <c r="F10" s="10">
        <v>15765</v>
      </c>
      <c r="G10" s="10">
        <v>10959</v>
      </c>
      <c r="H10" s="10">
        <v>15022</v>
      </c>
      <c r="I10" s="10">
        <v>14636</v>
      </c>
      <c r="J10" s="10">
        <v>15287</v>
      </c>
      <c r="K10" s="10">
        <v>15331</v>
      </c>
      <c r="L10" s="10">
        <v>15000</v>
      </c>
      <c r="M10" s="10">
        <v>15525</v>
      </c>
      <c r="N10" s="11">
        <v>13511</v>
      </c>
      <c r="O10" s="13">
        <f t="shared" si="0"/>
        <v>174675</v>
      </c>
    </row>
    <row r="11" spans="2:15" ht="39.75" customHeight="1">
      <c r="B11" s="2" t="s">
        <v>49</v>
      </c>
      <c r="C11" s="10">
        <v>0</v>
      </c>
      <c r="D11" s="10">
        <v>20000</v>
      </c>
      <c r="E11" s="10">
        <v>0</v>
      </c>
      <c r="F11" s="10">
        <v>20000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20000</v>
      </c>
      <c r="M11" s="11">
        <v>0</v>
      </c>
      <c r="N11" s="11">
        <v>20000</v>
      </c>
      <c r="O11" s="13">
        <f>SUM(C11:N11)</f>
        <v>80000</v>
      </c>
    </row>
    <row r="12" spans="2:15" ht="39.75" customHeight="1">
      <c r="B12" s="2" t="s">
        <v>46</v>
      </c>
      <c r="C12" s="10">
        <v>0</v>
      </c>
      <c r="D12" s="10">
        <v>6000</v>
      </c>
      <c r="E12" s="10">
        <v>0</v>
      </c>
      <c r="F12" s="10">
        <v>1000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v>0</v>
      </c>
      <c r="N12" s="11">
        <v>0</v>
      </c>
      <c r="O12" s="13">
        <f t="shared" si="0"/>
        <v>7000</v>
      </c>
    </row>
    <row r="13" spans="2:15" ht="39.75" customHeight="1">
      <c r="B13" s="2" t="s">
        <v>44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1">
        <v>0</v>
      </c>
      <c r="N13" s="11">
        <v>0</v>
      </c>
      <c r="O13" s="13">
        <f t="shared" si="0"/>
        <v>0</v>
      </c>
    </row>
    <row r="14" spans="2:15" ht="39.75" customHeight="1">
      <c r="B14" s="2" t="s">
        <v>21</v>
      </c>
      <c r="C14" s="10">
        <v>2500</v>
      </c>
      <c r="D14" s="10">
        <v>0</v>
      </c>
      <c r="E14" s="10">
        <v>2316</v>
      </c>
      <c r="F14" s="10">
        <v>4034</v>
      </c>
      <c r="G14" s="10">
        <v>2256</v>
      </c>
      <c r="H14" s="10">
        <v>4223</v>
      </c>
      <c r="I14" s="10">
        <v>1000</v>
      </c>
      <c r="J14" s="10">
        <v>1456</v>
      </c>
      <c r="K14" s="10">
        <v>1000</v>
      </c>
      <c r="L14" s="10">
        <v>3600</v>
      </c>
      <c r="M14" s="11">
        <v>6745</v>
      </c>
      <c r="N14" s="11">
        <v>0</v>
      </c>
      <c r="O14" s="13">
        <f t="shared" si="0"/>
        <v>29130</v>
      </c>
    </row>
    <row r="15" spans="2:15" ht="39.75" customHeight="1">
      <c r="B15" s="3" t="s">
        <v>52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0</v>
      </c>
      <c r="N15" s="10">
        <v>12000</v>
      </c>
      <c r="O15" s="13">
        <f t="shared" si="0"/>
        <v>12000</v>
      </c>
    </row>
    <row r="16" spans="2:15" ht="39.75" customHeight="1">
      <c r="B16" s="14" t="s">
        <v>50</v>
      </c>
      <c r="C16" s="10">
        <f aca="true" t="shared" si="1" ref="C16:N16">SUM(C4:C15)</f>
        <v>518583</v>
      </c>
      <c r="D16" s="10">
        <f t="shared" si="1"/>
        <v>484092</v>
      </c>
      <c r="E16" s="10">
        <f t="shared" si="1"/>
        <v>438962</v>
      </c>
      <c r="F16" s="10">
        <f t="shared" si="1"/>
        <v>489079</v>
      </c>
      <c r="G16" s="10">
        <f t="shared" si="1"/>
        <v>464914</v>
      </c>
      <c r="H16" s="10">
        <f t="shared" si="1"/>
        <v>429412</v>
      </c>
      <c r="I16" s="10">
        <f t="shared" si="1"/>
        <v>461134</v>
      </c>
      <c r="J16" s="10">
        <f t="shared" si="1"/>
        <v>430710</v>
      </c>
      <c r="K16" s="10">
        <f t="shared" si="1"/>
        <v>428127</v>
      </c>
      <c r="L16" s="10">
        <f t="shared" si="1"/>
        <v>493609</v>
      </c>
      <c r="M16" s="10">
        <f t="shared" si="1"/>
        <v>446555</v>
      </c>
      <c r="N16" s="10">
        <f t="shared" si="1"/>
        <v>468782</v>
      </c>
      <c r="O16" s="13">
        <f>SUM(C16:N16)</f>
        <v>5553959</v>
      </c>
    </row>
    <row r="17" spans="2:8" ht="39" customHeight="1">
      <c r="B17" s="8"/>
      <c r="H17" s="9">
        <v>12</v>
      </c>
    </row>
    <row r="18" ht="39.75" customHeight="1">
      <c r="B18" s="5"/>
    </row>
  </sheetData>
  <sheetProtection/>
  <mergeCells count="1">
    <mergeCell ref="B1:O1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geOrder="overThenDown" paperSize="9" scale="7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60" zoomScaleNormal="6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00390625" defaultRowHeight="39" customHeight="1"/>
  <cols>
    <col min="1" max="1" width="35.375" style="6" customWidth="1"/>
    <col min="2" max="13" width="19.875" style="6" customWidth="1"/>
    <col min="14" max="14" width="19.875" style="7" customWidth="1"/>
    <col min="15" max="16384" width="9.00390625" style="6" customWidth="1"/>
  </cols>
  <sheetData>
    <row r="1" spans="1:14" ht="55.5" customHeight="1">
      <c r="A1" s="34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39" customHeight="1">
      <c r="A2" s="24" t="s">
        <v>3</v>
      </c>
      <c r="B2" s="29" t="s">
        <v>24</v>
      </c>
      <c r="C2" s="29" t="s">
        <v>31</v>
      </c>
      <c r="D2" s="29" t="s">
        <v>32</v>
      </c>
      <c r="E2" s="29" t="s">
        <v>33</v>
      </c>
      <c r="F2" s="29" t="s">
        <v>34</v>
      </c>
      <c r="G2" s="29" t="s">
        <v>35</v>
      </c>
      <c r="H2" s="29" t="s">
        <v>36</v>
      </c>
      <c r="I2" s="29" t="s">
        <v>37</v>
      </c>
      <c r="J2" s="29" t="s">
        <v>38</v>
      </c>
      <c r="K2" s="29" t="s">
        <v>39</v>
      </c>
      <c r="L2" s="29" t="s">
        <v>40</v>
      </c>
      <c r="M2" s="29" t="s">
        <v>41</v>
      </c>
      <c r="N2" s="29" t="s">
        <v>51</v>
      </c>
    </row>
    <row r="3" spans="1:14" ht="39" customHeight="1">
      <c r="A3" s="25" t="s">
        <v>29</v>
      </c>
      <c r="B3" s="26">
        <v>236000</v>
      </c>
      <c r="C3" s="26">
        <v>236000</v>
      </c>
      <c r="D3" s="26">
        <v>236000</v>
      </c>
      <c r="E3" s="26">
        <v>236000</v>
      </c>
      <c r="F3" s="26">
        <v>236000</v>
      </c>
      <c r="G3" s="26">
        <v>245000</v>
      </c>
      <c r="H3" s="26">
        <v>245000</v>
      </c>
      <c r="I3" s="26">
        <v>245000</v>
      </c>
      <c r="J3" s="26">
        <v>245000</v>
      </c>
      <c r="K3" s="26">
        <v>245000</v>
      </c>
      <c r="L3" s="26">
        <v>245000</v>
      </c>
      <c r="M3" s="26">
        <v>245000</v>
      </c>
      <c r="N3" s="26">
        <f>SUM(B3:M3)</f>
        <v>2895000</v>
      </c>
    </row>
    <row r="4" spans="1:14" ht="39" customHeight="1">
      <c r="A4" s="25" t="s">
        <v>27</v>
      </c>
      <c r="B4" s="26">
        <v>7612</v>
      </c>
      <c r="C4" s="26">
        <v>7416</v>
      </c>
      <c r="D4" s="26">
        <v>7220</v>
      </c>
      <c r="E4" s="26">
        <v>7223</v>
      </c>
      <c r="F4" s="26">
        <v>7444</v>
      </c>
      <c r="G4" s="26">
        <v>7732</v>
      </c>
      <c r="H4" s="26">
        <v>8852</v>
      </c>
      <c r="I4" s="26">
        <v>8970</v>
      </c>
      <c r="J4" s="26">
        <v>9011</v>
      </c>
      <c r="K4" s="26">
        <v>8720</v>
      </c>
      <c r="L4" s="26">
        <v>7260</v>
      </c>
      <c r="M4" s="26">
        <v>7444</v>
      </c>
      <c r="N4" s="26">
        <f aca="true" t="shared" si="0" ref="N4:N23">SUM(B4:M4)</f>
        <v>94904</v>
      </c>
    </row>
    <row r="5" spans="1:14" ht="39" customHeight="1">
      <c r="A5" s="25" t="s">
        <v>28</v>
      </c>
      <c r="B5" s="26">
        <v>0</v>
      </c>
      <c r="C5" s="26">
        <v>2693</v>
      </c>
      <c r="D5" s="26">
        <v>0</v>
      </c>
      <c r="E5" s="26">
        <v>2218</v>
      </c>
      <c r="F5" s="26">
        <v>0</v>
      </c>
      <c r="G5" s="26">
        <v>4144</v>
      </c>
      <c r="H5" s="26">
        <v>0</v>
      </c>
      <c r="I5" s="26">
        <v>2333</v>
      </c>
      <c r="J5" s="26">
        <v>0</v>
      </c>
      <c r="K5" s="26">
        <v>2623</v>
      </c>
      <c r="L5" s="26">
        <v>0</v>
      </c>
      <c r="M5" s="26">
        <v>3415</v>
      </c>
      <c r="N5" s="26">
        <f t="shared" si="0"/>
        <v>17426</v>
      </c>
    </row>
    <row r="6" spans="1:14" ht="39" customHeight="1">
      <c r="A6" s="25" t="s">
        <v>12</v>
      </c>
      <c r="B6" s="26">
        <v>346</v>
      </c>
      <c r="C6" s="26">
        <v>357</v>
      </c>
      <c r="D6" s="26">
        <v>364</v>
      </c>
      <c r="E6" s="26">
        <v>292</v>
      </c>
      <c r="F6" s="26">
        <v>339</v>
      </c>
      <c r="G6" s="26">
        <v>389</v>
      </c>
      <c r="H6" s="26">
        <v>282</v>
      </c>
      <c r="I6" s="26">
        <v>329</v>
      </c>
      <c r="J6" s="26">
        <v>318</v>
      </c>
      <c r="K6" s="26">
        <v>313</v>
      </c>
      <c r="L6" s="26">
        <v>321</v>
      </c>
      <c r="M6" s="26">
        <v>336</v>
      </c>
      <c r="N6" s="26">
        <f t="shared" si="0"/>
        <v>3986</v>
      </c>
    </row>
    <row r="7" spans="1:14" ht="39" customHeight="1">
      <c r="A7" s="25" t="s">
        <v>25</v>
      </c>
      <c r="B7" s="26">
        <v>1974</v>
      </c>
      <c r="C7" s="26">
        <v>1645</v>
      </c>
      <c r="D7" s="26">
        <v>1172</v>
      </c>
      <c r="E7" s="26">
        <v>1166</v>
      </c>
      <c r="F7" s="26">
        <v>1916</v>
      </c>
      <c r="G7" s="26">
        <v>2011</v>
      </c>
      <c r="H7" s="26">
        <v>975</v>
      </c>
      <c r="I7" s="26">
        <v>1009</v>
      </c>
      <c r="J7" s="26">
        <v>1650</v>
      </c>
      <c r="K7" s="26">
        <v>472</v>
      </c>
      <c r="L7" s="26">
        <v>570</v>
      </c>
      <c r="M7" s="26">
        <v>749</v>
      </c>
      <c r="N7" s="26">
        <f t="shared" si="0"/>
        <v>15309</v>
      </c>
    </row>
    <row r="8" spans="1:14" ht="39" customHeight="1">
      <c r="A8" s="25" t="s">
        <v>42</v>
      </c>
      <c r="B8" s="26">
        <v>9732</v>
      </c>
      <c r="C8" s="26">
        <v>0</v>
      </c>
      <c r="D8" s="26">
        <v>0</v>
      </c>
      <c r="E8" s="26">
        <v>8098</v>
      </c>
      <c r="F8" s="26">
        <v>1601</v>
      </c>
      <c r="G8" s="26">
        <v>0</v>
      </c>
      <c r="H8" s="26">
        <v>1047</v>
      </c>
      <c r="I8" s="26">
        <v>3658</v>
      </c>
      <c r="J8" s="26">
        <v>1196</v>
      </c>
      <c r="K8" s="26">
        <v>0</v>
      </c>
      <c r="L8" s="26">
        <v>0</v>
      </c>
      <c r="M8" s="26">
        <v>76000</v>
      </c>
      <c r="N8" s="26">
        <f t="shared" si="0"/>
        <v>101332</v>
      </c>
    </row>
    <row r="9" spans="1:14" ht="39" customHeight="1">
      <c r="A9" s="25" t="s">
        <v>13</v>
      </c>
      <c r="B9" s="26">
        <v>5150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2800</v>
      </c>
      <c r="K9" s="26">
        <v>0</v>
      </c>
      <c r="L9" s="26">
        <v>4299</v>
      </c>
      <c r="M9" s="26">
        <v>0</v>
      </c>
      <c r="N9" s="26">
        <f t="shared" si="0"/>
        <v>12249</v>
      </c>
    </row>
    <row r="10" spans="1:14" ht="39" customHeight="1">
      <c r="A10" s="25" t="s">
        <v>22</v>
      </c>
      <c r="B10" s="26">
        <v>68000</v>
      </c>
      <c r="C10" s="26">
        <v>35000</v>
      </c>
      <c r="D10" s="26">
        <v>35000</v>
      </c>
      <c r="E10" s="26">
        <v>35000</v>
      </c>
      <c r="F10" s="26">
        <v>35000</v>
      </c>
      <c r="G10" s="26">
        <v>35000</v>
      </c>
      <c r="H10" s="26">
        <v>39200</v>
      </c>
      <c r="I10" s="26">
        <v>35000</v>
      </c>
      <c r="J10" s="26">
        <v>39800</v>
      </c>
      <c r="K10" s="26">
        <v>35000</v>
      </c>
      <c r="L10" s="26">
        <v>35000</v>
      </c>
      <c r="M10" s="26">
        <v>54000</v>
      </c>
      <c r="N10" s="26">
        <f t="shared" si="0"/>
        <v>481000</v>
      </c>
    </row>
    <row r="11" spans="1:14" ht="39" customHeight="1">
      <c r="A11" s="25" t="s">
        <v>11</v>
      </c>
      <c r="B11" s="26">
        <v>5500</v>
      </c>
      <c r="C11" s="26">
        <v>5500</v>
      </c>
      <c r="D11" s="26">
        <v>5500</v>
      </c>
      <c r="E11" s="26">
        <v>5500</v>
      </c>
      <c r="F11" s="26">
        <v>5500</v>
      </c>
      <c r="G11" s="26">
        <v>5500</v>
      </c>
      <c r="H11" s="26">
        <v>5500</v>
      </c>
      <c r="I11" s="26">
        <v>5500</v>
      </c>
      <c r="J11" s="26">
        <v>5500</v>
      </c>
      <c r="K11" s="26">
        <v>5500</v>
      </c>
      <c r="L11" s="26">
        <v>5500</v>
      </c>
      <c r="M11" s="26">
        <v>12700</v>
      </c>
      <c r="N11" s="26">
        <f t="shared" si="0"/>
        <v>73200</v>
      </c>
    </row>
    <row r="12" spans="1:14" ht="39" customHeight="1">
      <c r="A12" s="25" t="s">
        <v>9</v>
      </c>
      <c r="B12" s="26">
        <v>16500</v>
      </c>
      <c r="C12" s="26">
        <v>19020</v>
      </c>
      <c r="D12" s="26">
        <v>16500</v>
      </c>
      <c r="E12" s="26">
        <v>16500</v>
      </c>
      <c r="F12" s="26">
        <v>16500</v>
      </c>
      <c r="G12" s="26">
        <v>19020</v>
      </c>
      <c r="H12" s="26">
        <v>16500</v>
      </c>
      <c r="I12" s="26">
        <v>19020</v>
      </c>
      <c r="J12" s="26">
        <v>16500</v>
      </c>
      <c r="K12" s="26">
        <v>12375</v>
      </c>
      <c r="L12" s="26">
        <v>5385</v>
      </c>
      <c r="M12" s="26">
        <v>0</v>
      </c>
      <c r="N12" s="26">
        <f t="shared" si="0"/>
        <v>173820</v>
      </c>
    </row>
    <row r="13" spans="1:14" ht="39" customHeight="1">
      <c r="A13" s="25" t="s">
        <v>10</v>
      </c>
      <c r="B13" s="26">
        <v>2000</v>
      </c>
      <c r="C13" s="26">
        <v>8300</v>
      </c>
      <c r="D13" s="26">
        <v>2000</v>
      </c>
      <c r="E13" s="26">
        <v>2000</v>
      </c>
      <c r="F13" s="26">
        <v>2000</v>
      </c>
      <c r="G13" s="26">
        <v>2000</v>
      </c>
      <c r="H13" s="26">
        <v>2000</v>
      </c>
      <c r="I13" s="26">
        <v>6725</v>
      </c>
      <c r="J13" s="26">
        <v>2000</v>
      </c>
      <c r="K13" s="26">
        <v>57350</v>
      </c>
      <c r="L13" s="26">
        <v>2000</v>
      </c>
      <c r="M13" s="26">
        <v>2000</v>
      </c>
      <c r="N13" s="26">
        <f t="shared" si="0"/>
        <v>90375</v>
      </c>
    </row>
    <row r="14" spans="1:14" ht="39" customHeight="1">
      <c r="A14" s="25" t="s">
        <v>45</v>
      </c>
      <c r="B14" s="26">
        <v>29000</v>
      </c>
      <c r="C14" s="26">
        <v>32000</v>
      </c>
      <c r="D14" s="26">
        <v>29000</v>
      </c>
      <c r="E14" s="26">
        <v>29000</v>
      </c>
      <c r="F14" s="26">
        <v>29000</v>
      </c>
      <c r="G14" s="26">
        <v>29000</v>
      </c>
      <c r="H14" s="26">
        <v>29000</v>
      </c>
      <c r="I14" s="26">
        <v>29000</v>
      </c>
      <c r="J14" s="26">
        <v>29000</v>
      </c>
      <c r="K14" s="26">
        <v>29000</v>
      </c>
      <c r="L14" s="26">
        <v>29000</v>
      </c>
      <c r="M14" s="26">
        <v>29000</v>
      </c>
      <c r="N14" s="26">
        <f t="shared" si="0"/>
        <v>351000</v>
      </c>
    </row>
    <row r="15" spans="1:14" ht="39" customHeight="1">
      <c r="A15" s="25" t="s">
        <v>20</v>
      </c>
      <c r="B15" s="26">
        <v>4000</v>
      </c>
      <c r="C15" s="26">
        <v>5040</v>
      </c>
      <c r="D15" s="26">
        <v>4000</v>
      </c>
      <c r="E15" s="26">
        <v>4000</v>
      </c>
      <c r="F15" s="26">
        <v>4000</v>
      </c>
      <c r="G15" s="26">
        <v>4000</v>
      </c>
      <c r="H15" s="26">
        <v>740</v>
      </c>
      <c r="I15" s="26">
        <v>8000</v>
      </c>
      <c r="J15" s="26">
        <v>4000</v>
      </c>
      <c r="K15" s="26">
        <v>4740</v>
      </c>
      <c r="L15" s="26">
        <v>4000</v>
      </c>
      <c r="M15" s="26">
        <v>4000</v>
      </c>
      <c r="N15" s="26">
        <f t="shared" si="0"/>
        <v>50520</v>
      </c>
    </row>
    <row r="16" spans="1:14" ht="39" customHeight="1">
      <c r="A16" s="25" t="s">
        <v>26</v>
      </c>
      <c r="B16" s="26">
        <v>3000</v>
      </c>
      <c r="C16" s="27">
        <v>0</v>
      </c>
      <c r="D16" s="26">
        <v>6500</v>
      </c>
      <c r="E16" s="26">
        <v>1885</v>
      </c>
      <c r="F16" s="26">
        <v>8000</v>
      </c>
      <c r="G16" s="26">
        <v>0</v>
      </c>
      <c r="H16" s="26">
        <v>0</v>
      </c>
      <c r="I16" s="26">
        <v>4000</v>
      </c>
      <c r="J16" s="26">
        <v>35000</v>
      </c>
      <c r="K16" s="26">
        <v>25450</v>
      </c>
      <c r="L16" s="26">
        <v>2000</v>
      </c>
      <c r="M16" s="26">
        <v>0</v>
      </c>
      <c r="N16" s="26">
        <f t="shared" si="0"/>
        <v>85835</v>
      </c>
    </row>
    <row r="17" spans="1:14" ht="39" customHeight="1">
      <c r="A17" s="25" t="s">
        <v>14</v>
      </c>
      <c r="B17" s="26">
        <v>0</v>
      </c>
      <c r="C17" s="26">
        <v>0</v>
      </c>
      <c r="D17" s="26">
        <v>0</v>
      </c>
      <c r="E17" s="26">
        <v>0</v>
      </c>
      <c r="F17" s="26">
        <v>1500</v>
      </c>
      <c r="G17" s="26">
        <v>0</v>
      </c>
      <c r="H17" s="26">
        <v>0</v>
      </c>
      <c r="I17" s="26">
        <v>0</v>
      </c>
      <c r="J17" s="26">
        <v>0</v>
      </c>
      <c r="K17" s="26">
        <v>32000</v>
      </c>
      <c r="L17" s="26">
        <v>0</v>
      </c>
      <c r="M17" s="26">
        <v>0</v>
      </c>
      <c r="N17" s="26">
        <f t="shared" si="0"/>
        <v>33500</v>
      </c>
    </row>
    <row r="18" spans="1:14" ht="39" customHeight="1">
      <c r="A18" s="3" t="s">
        <v>55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164408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f t="shared" si="0"/>
        <v>164408</v>
      </c>
    </row>
    <row r="19" spans="1:14" ht="39" customHeight="1">
      <c r="A19" s="25" t="s">
        <v>47</v>
      </c>
      <c r="B19" s="26">
        <v>0</v>
      </c>
      <c r="C19" s="26">
        <v>0</v>
      </c>
      <c r="D19" s="26">
        <v>0</v>
      </c>
      <c r="E19" s="26">
        <v>0</v>
      </c>
      <c r="F19" s="26">
        <v>20000</v>
      </c>
      <c r="G19" s="26">
        <v>20000</v>
      </c>
      <c r="H19" s="26">
        <v>0</v>
      </c>
      <c r="I19" s="26">
        <v>20000</v>
      </c>
      <c r="J19" s="26">
        <v>0</v>
      </c>
      <c r="K19" s="26">
        <v>0</v>
      </c>
      <c r="L19" s="26">
        <v>0</v>
      </c>
      <c r="M19" s="26">
        <v>0</v>
      </c>
      <c r="N19" s="26">
        <f t="shared" si="0"/>
        <v>60000</v>
      </c>
    </row>
    <row r="20" spans="1:14" ht="39" customHeight="1">
      <c r="A20" s="25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11000</v>
      </c>
      <c r="H20" s="26">
        <v>0</v>
      </c>
      <c r="I20" s="26">
        <v>0</v>
      </c>
      <c r="J20" s="26">
        <v>0</v>
      </c>
      <c r="K20" s="26">
        <v>0</v>
      </c>
      <c r="L20" s="26">
        <v>19700</v>
      </c>
      <c r="M20" s="26">
        <v>47000</v>
      </c>
      <c r="N20" s="26">
        <f t="shared" si="0"/>
        <v>77700</v>
      </c>
    </row>
    <row r="21" spans="1:14" ht="39" customHeight="1">
      <c r="A21" s="25" t="s">
        <v>43</v>
      </c>
      <c r="B21" s="26">
        <v>0</v>
      </c>
      <c r="C21" s="26">
        <v>0</v>
      </c>
      <c r="D21" s="26">
        <v>0</v>
      </c>
      <c r="E21" s="26">
        <v>7500</v>
      </c>
      <c r="F21" s="26">
        <v>6000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f t="shared" si="0"/>
        <v>13500</v>
      </c>
    </row>
    <row r="22" spans="1:14" ht="39" customHeight="1">
      <c r="A22" s="16" t="s">
        <v>48</v>
      </c>
      <c r="B22" s="26">
        <v>1140</v>
      </c>
      <c r="C22" s="26">
        <v>1100</v>
      </c>
      <c r="D22" s="26">
        <v>1100</v>
      </c>
      <c r="E22" s="26">
        <v>1170</v>
      </c>
      <c r="F22" s="26">
        <v>1080</v>
      </c>
      <c r="G22" s="26">
        <v>1080</v>
      </c>
      <c r="H22" s="26">
        <v>1130</v>
      </c>
      <c r="I22" s="26">
        <v>1020</v>
      </c>
      <c r="J22" s="26">
        <v>1060</v>
      </c>
      <c r="K22" s="26">
        <v>1060</v>
      </c>
      <c r="L22" s="26">
        <v>1000</v>
      </c>
      <c r="M22" s="26">
        <v>1010</v>
      </c>
      <c r="N22" s="26">
        <f t="shared" si="0"/>
        <v>12950</v>
      </c>
    </row>
    <row r="23" spans="1:14" ht="39" customHeight="1">
      <c r="A23" s="25" t="s">
        <v>53</v>
      </c>
      <c r="B23" s="26">
        <v>0</v>
      </c>
      <c r="C23" s="26">
        <v>0</v>
      </c>
      <c r="D23" s="26">
        <v>0</v>
      </c>
      <c r="E23" s="26">
        <v>31200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f t="shared" si="0"/>
        <v>31200</v>
      </c>
    </row>
    <row r="24" spans="1:14" ht="39" customHeight="1">
      <c r="A24" s="25" t="s">
        <v>15</v>
      </c>
      <c r="B24" s="26">
        <f aca="true" t="shared" si="1" ref="B24:M24">SUM(B3:B23)</f>
        <v>389954</v>
      </c>
      <c r="C24" s="26">
        <f t="shared" si="1"/>
        <v>354071</v>
      </c>
      <c r="D24" s="26">
        <f t="shared" si="1"/>
        <v>344356</v>
      </c>
      <c r="E24" s="26">
        <f t="shared" si="1"/>
        <v>388752</v>
      </c>
      <c r="F24" s="26">
        <f t="shared" si="1"/>
        <v>375880</v>
      </c>
      <c r="G24" s="26">
        <f t="shared" si="1"/>
        <v>550284</v>
      </c>
      <c r="H24" s="26">
        <f t="shared" si="1"/>
        <v>350226</v>
      </c>
      <c r="I24" s="26">
        <f t="shared" si="1"/>
        <v>389564</v>
      </c>
      <c r="J24" s="26">
        <f t="shared" si="1"/>
        <v>392835</v>
      </c>
      <c r="K24" s="26">
        <f t="shared" si="1"/>
        <v>459603</v>
      </c>
      <c r="L24" s="26">
        <f t="shared" si="1"/>
        <v>361035</v>
      </c>
      <c r="M24" s="26">
        <f t="shared" si="1"/>
        <v>482654</v>
      </c>
      <c r="N24" s="26">
        <f>SUM(B24:M24)</f>
        <v>4839214</v>
      </c>
    </row>
    <row r="25" spans="1:14" ht="39" customHeight="1">
      <c r="A25" s="25" t="s">
        <v>16</v>
      </c>
      <c r="B25" s="26">
        <f>Sheet1!C16-Sheet2!B24</f>
        <v>128629</v>
      </c>
      <c r="C25" s="26">
        <f>Sheet1!D16-Sheet2!C24</f>
        <v>130021</v>
      </c>
      <c r="D25" s="26">
        <f>Sheet1!E16-Sheet2!D24</f>
        <v>94606</v>
      </c>
      <c r="E25" s="26">
        <f>Sheet1!F16-Sheet2!E24</f>
        <v>100327</v>
      </c>
      <c r="F25" s="26">
        <f>Sheet1!G16-Sheet2!F24</f>
        <v>89034</v>
      </c>
      <c r="G25" s="26">
        <f>Sheet1!H16-Sheet2!G24</f>
        <v>-120872</v>
      </c>
      <c r="H25" s="26">
        <f>Sheet1!I16-Sheet2!H24</f>
        <v>110908</v>
      </c>
      <c r="I25" s="26">
        <f>Sheet1!J16-Sheet2!I24</f>
        <v>41146</v>
      </c>
      <c r="J25" s="26">
        <f>Sheet1!K16-Sheet2!J24</f>
        <v>35292</v>
      </c>
      <c r="K25" s="26">
        <f>Sheet1!L16-Sheet2!K24</f>
        <v>34006</v>
      </c>
      <c r="L25" s="26">
        <f>Sheet1!M16-Sheet2!L24</f>
        <v>85520</v>
      </c>
      <c r="M25" s="26">
        <f>Sheet1!N16-Sheet2!M24</f>
        <v>-13872</v>
      </c>
      <c r="N25" s="26">
        <f>SUM(B25:M25)</f>
        <v>714745</v>
      </c>
    </row>
    <row r="26" spans="1:14" ht="39" customHeight="1">
      <c r="A26" s="25" t="s">
        <v>17</v>
      </c>
      <c r="B26" s="26">
        <f>Sheet1!C3+Sheet1!C16-Sheet2!B24</f>
        <v>13559582</v>
      </c>
      <c r="C26" s="26">
        <f>B26+C25</f>
        <v>13689603</v>
      </c>
      <c r="D26" s="26">
        <f>C26+D25</f>
        <v>13784209</v>
      </c>
      <c r="E26" s="26">
        <f>D26+E25</f>
        <v>13884536</v>
      </c>
      <c r="F26" s="26">
        <f>E31+F25</f>
        <v>12044570</v>
      </c>
      <c r="G26" s="26">
        <f aca="true" t="shared" si="2" ref="G26:M26">F26+G25</f>
        <v>11923698</v>
      </c>
      <c r="H26" s="26">
        <f t="shared" si="2"/>
        <v>12034606</v>
      </c>
      <c r="I26" s="26">
        <f t="shared" si="2"/>
        <v>12075752</v>
      </c>
      <c r="J26" s="26">
        <f t="shared" si="2"/>
        <v>12111044</v>
      </c>
      <c r="K26" s="26">
        <f t="shared" si="2"/>
        <v>12145050</v>
      </c>
      <c r="L26" s="26">
        <f t="shared" si="2"/>
        <v>12230570</v>
      </c>
      <c r="M26" s="26">
        <f t="shared" si="2"/>
        <v>12216698</v>
      </c>
      <c r="N26" s="26"/>
    </row>
    <row r="27" spans="1:15" ht="39" customHeight="1">
      <c r="A27" s="37" t="s">
        <v>54</v>
      </c>
      <c r="B27" s="38"/>
      <c r="C27" s="38"/>
      <c r="D27" s="38"/>
      <c r="E27" s="39">
        <v>1929000</v>
      </c>
      <c r="F27" s="39"/>
      <c r="G27" s="39"/>
      <c r="H27" s="39"/>
      <c r="I27" s="45" t="s">
        <v>59</v>
      </c>
      <c r="J27" s="46"/>
      <c r="K27" s="46"/>
      <c r="L27" s="46"/>
      <c r="M27" s="47">
        <v>3215000</v>
      </c>
      <c r="N27" s="30"/>
      <c r="O27" s="30"/>
    </row>
    <row r="28" spans="1:14" ht="55.5" customHeight="1">
      <c r="A28" s="22" t="s">
        <v>17</v>
      </c>
      <c r="B28" s="17"/>
      <c r="C28" s="17"/>
      <c r="D28" s="17"/>
      <c r="E28" s="44">
        <v>11955536</v>
      </c>
      <c r="F28" s="17"/>
      <c r="G28" s="48"/>
      <c r="H28" s="17"/>
      <c r="I28" s="40" t="s">
        <v>58</v>
      </c>
      <c r="J28" s="49"/>
      <c r="K28" s="49"/>
      <c r="L28" s="49"/>
      <c r="M28" s="41">
        <f>M26-M27</f>
        <v>9001698</v>
      </c>
      <c r="N28" s="42"/>
    </row>
    <row r="29" spans="1:14" ht="55.5" customHeight="1">
      <c r="A29" s="22"/>
      <c r="B29" s="17"/>
      <c r="C29" s="17"/>
      <c r="D29" s="17"/>
      <c r="E29" s="17"/>
      <c r="F29" s="17"/>
      <c r="G29" s="28">
        <v>13</v>
      </c>
      <c r="H29" s="17"/>
      <c r="I29" s="41"/>
      <c r="J29" s="43"/>
      <c r="K29" s="43"/>
      <c r="L29" s="43"/>
      <c r="M29" s="41"/>
      <c r="N29" s="42"/>
    </row>
    <row r="30" spans="1:7" ht="39" customHeight="1">
      <c r="A30" s="37" t="s">
        <v>54</v>
      </c>
      <c r="B30" s="38"/>
      <c r="C30" s="38"/>
      <c r="D30" s="38"/>
      <c r="E30" s="19">
        <v>1929000</v>
      </c>
      <c r="F30" s="20"/>
      <c r="G30" s="21"/>
    </row>
    <row r="31" spans="1:7" ht="39" customHeight="1">
      <c r="A31" s="22" t="s">
        <v>17</v>
      </c>
      <c r="B31" s="20"/>
      <c r="C31" s="18"/>
      <c r="D31" s="20"/>
      <c r="E31" s="23">
        <f>E26-E30</f>
        <v>11955536</v>
      </c>
      <c r="F31" s="20"/>
      <c r="G31" s="20"/>
    </row>
  </sheetData>
  <sheetProtection/>
  <mergeCells count="5">
    <mergeCell ref="A1:N1"/>
    <mergeCell ref="A30:D30"/>
    <mergeCell ref="I27:L27"/>
    <mergeCell ref="I28:L28"/>
    <mergeCell ref="A27:D27"/>
  </mergeCells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36" customHeight="1"/>
  <cols>
    <col min="1" max="1" width="20.625" style="6" customWidth="1"/>
    <col min="2" max="16384" width="10.375" style="6" customWidth="1"/>
  </cols>
  <sheetData/>
  <sheetProtection/>
  <printOptions horizontalCentered="1" verticalCentered="1"/>
  <pageMargins left="0.3937007874015748" right="0.1968503937007874" top="0.1968503937007874" bottom="0.1968503937007874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 wangnaho</cp:lastModifiedBy>
  <cp:lastPrinted>2024-01-16T09:47:43Z</cp:lastPrinted>
  <dcterms:created xsi:type="dcterms:W3CDTF">2002-04-08T11:56:22Z</dcterms:created>
  <dcterms:modified xsi:type="dcterms:W3CDTF">2024-01-16T09:48:20Z</dcterms:modified>
  <cp:category/>
  <cp:version/>
  <cp:contentType/>
  <cp:contentStatus/>
</cp:coreProperties>
</file>